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Місяць -3" sheetId="1" state="visible" r:id="rId1"/>
    <sheet name="Місяць -2" sheetId="2" state="visible" r:id="rId2"/>
    <sheet name="Місяць -1" sheetId="3" state="visible" r:id="rId3"/>
  </sheets>
  <calcPr iterateDelta="0.0001"/>
</workbook>
</file>

<file path=xl/sharedStrings.xml><?xml version="1.0" encoding="utf-8"?>
<sst xmlns="http://schemas.openxmlformats.org/spreadsheetml/2006/main" count="26" uniqueCount="26">
  <si>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</si>
  <si>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</si>
  <si>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</si>
  <si>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</si>
  <si>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</si>
  <si>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</si>
  <si>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</si>
  <si>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</si>
  <si>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</si>
  <si>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</si>
  <si>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</si>
  <si>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</si>
  <si>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</si>
  <si>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</si>
  <si>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</si>
  <si>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</si>
  <si>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</si>
  <si>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</si>
  <si>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</si>
  <si>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</si>
  <si>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</si>
  <si>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</si>
  <si>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</si>
  <si>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</si>
  <si>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r>
      <t xml:space="preserve">Дані необхідно занести в </t>
    </r>
    <r>
      <rPr>
        <b/>
        <sz val="11"/>
        <color theme="1" tint="0.499984740745262"/>
        <rFont val="Calibri"/>
      </rPr>
      <t>кВт.год.</t>
    </r>
  </si>
  <si>
    <r>
      <t xml:space="preserve">Дані необхідно занести в</t>
    </r>
    <r>
      <rPr>
        <b/>
        <sz val="11"/>
        <color theme="1" tint="0.499984740745262"/>
        <rFont val="Calibri"/>
      </rPr>
      <t xml:space="preserve"> кВт.год.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</si>
</sst>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[$]mmm/\ yyyy&quot; р.&quot;;@"/>
    <numFmt numFmtId="161" formatCode="[$-FC22]dd\ mmmm;@"/>
  </numFmts>
  <fonts count="6">
    <font>
      <name val="Calibri"/>
      <color indexed="64"/>
      <sz val="11.000000"/>
    </font>
    <font>
      <name val="Calibri"/>
      <b/>
      <color rgb="FF0070C0"/>
      <sz val="15.000000"/>
      <scheme val="minor"/>
    </font>
    <font>
      <name val="Calibri"/>
      <b/>
      <color rgb="FF0070C0"/>
      <sz val="11.000000"/>
    </font>
    <font>
      <name val="Calibri"/>
      <color rgb="FF454545"/>
      <sz val="11.000000"/>
    </font>
    <font>
      <name val="Calibri"/>
      <b/>
      <color rgb="FF1B1B1B"/>
      <sz val="11.000000"/>
    </font>
    <font>
      <name val="Calibri"/>
      <color theme="1" tint="0.499984740745262"/>
      <sz val="11.000000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rgb="FFF7F7F7"/>
        <bgColor rgb="FFF7F7F7"/>
      </patternFill>
    </fill>
  </fills>
  <borders count="16">
    <border>
      <left/>
      <right/>
      <top/>
      <bottom/>
      <diagonal/>
    </border>
    <border>
      <left style="thin">
        <color theme="2" tint="-0.099978637043366805"/>
      </left>
      <right style="thin">
        <color theme="2" tint="-0.249977111117893"/>
      </right>
      <top style="thin">
        <color theme="2" tint="-0.099978637043366805"/>
      </top>
      <bottom style="thin">
        <color theme="2" tint="-0.249977111117893"/>
      </bottom>
      <diagonal/>
    </border>
    <border>
      <left/>
      <right style="thin">
        <color theme="0"/>
      </right>
      <top style="thin">
        <color theme="2" tint="-0.099978637043366805"/>
      </top>
      <bottom style="thin">
        <color theme="2" tint="-0.249977111117893"/>
      </bottom>
      <diagonal/>
    </border>
    <border>
      <left style="thin">
        <color theme="0"/>
      </left>
      <right style="thin">
        <color theme="2" tint="-0.099978637043366805"/>
      </right>
      <top style="thin">
        <color theme="2" tint="-0.099978637043366805"/>
      </top>
      <bottom style="thin">
        <color theme="2" tint="-0.249977111117893"/>
      </bottom>
      <diagonal/>
    </border>
    <border>
      <left style="thin">
        <color theme="2" tint="-0.099978637043366805"/>
      </left>
      <right style="thin">
        <color theme="2" tint="-0.249977111117893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 tint="-0.099978637043366805"/>
      </right>
      <top/>
      <bottom style="thin">
        <color theme="2"/>
      </bottom>
      <diagonal/>
    </border>
    <border>
      <left style="thin">
        <color theme="2" tint="-0.099978637043366805"/>
      </left>
      <right style="thin">
        <color theme="2" tint="-0.249977111117893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 tint="-0.099978637043366805"/>
      </right>
      <top style="thin">
        <color theme="2"/>
      </top>
      <bottom style="thin">
        <color theme="2"/>
      </bottom>
      <diagonal/>
    </border>
    <border>
      <left style="thin">
        <color theme="2" tint="-0.099978637043366805"/>
      </left>
      <right style="thin">
        <color theme="2" tint="-0.249977111117893"/>
      </right>
      <top style="thin">
        <color theme="2"/>
      </top>
      <bottom style="thin">
        <color theme="2" tint="-0.099978637043366805"/>
      </bottom>
      <diagonal/>
    </border>
    <border>
      <left/>
      <right style="thin">
        <color theme="2"/>
      </right>
      <top style="thin">
        <color theme="2"/>
      </top>
      <bottom style="thin">
        <color theme="2" tint="-0.099978637043366805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 tint="-0.099978637043366805"/>
      </bottom>
      <diagonal/>
    </border>
    <border>
      <left style="thin">
        <color theme="2"/>
      </left>
      <right style="thin">
        <color theme="2" tint="-0.099978637043366805"/>
      </right>
      <top style="thin">
        <color theme="2"/>
      </top>
      <bottom style="thin">
        <color theme="2" tint="-0.099978637043366805"/>
      </bottom>
      <diagonal/>
    </border>
  </borders>
  <cellStyleXfs count="1">
    <xf fontId="0" fillId="0" borderId="0" numFmtId="0" applyNumberFormat="1" applyFont="1" applyFill="1" applyBorder="1"/>
  </cellStyleXfs>
  <cellXfs count="21">
    <xf fontId="0" fillId="0" borderId="0" numFmtId="0" xfId="0"/>
    <xf fontId="0" fillId="0" borderId="0" numFmtId="0" xfId="0" applyAlignment="1">
      <alignment vertical="center"/>
    </xf>
    <xf fontId="1" fillId="2" borderId="1" numFmtId="160" xfId="0" applyNumberFormat="1" applyFont="1" applyFill="1" applyBorder="1" applyAlignment="1">
      <alignment horizontal="center" vertical="center"/>
    </xf>
    <xf fontId="2" fillId="2" borderId="2" numFmtId="49" xfId="0" applyNumberFormat="1" applyFont="1" applyFill="1" applyBorder="1" applyAlignment="1">
      <alignment horizontal="center" vertical="center"/>
    </xf>
    <xf fontId="2" fillId="2" borderId="3" numFmtId="49" xfId="0" applyNumberFormat="1" applyFont="1" applyFill="1" applyBorder="1" applyAlignment="1">
      <alignment horizontal="center" vertical="center"/>
    </xf>
    <xf fontId="3" fillId="0" borderId="4" numFmtId="161" xfId="0" applyNumberFormat="1" applyFont="1" applyBorder="1" applyAlignment="1">
      <alignment horizontal="center" vertical="center"/>
    </xf>
    <xf fontId="4" fillId="0" borderId="5" numFmtId="3" xfId="0" applyNumberFormat="1" applyFont="1" applyBorder="1"/>
    <xf fontId="4" fillId="0" borderId="6" numFmtId="3" xfId="0" applyNumberFormat="1" applyFont="1" applyBorder="1"/>
    <xf fontId="4" fillId="0" borderId="7" numFmtId="3" xfId="0" applyNumberFormat="1" applyFont="1" applyBorder="1"/>
    <xf fontId="3" fillId="0" borderId="8" numFmtId="161" xfId="0" applyNumberFormat="1" applyFont="1" applyBorder="1" applyAlignment="1">
      <alignment horizontal="center" vertical="center"/>
    </xf>
    <xf fontId="4" fillId="3" borderId="9" numFmtId="3" xfId="0" applyNumberFormat="1" applyFont="1" applyFill="1" applyBorder="1"/>
    <xf fontId="4" fillId="3" borderId="10" numFmtId="3" xfId="0" applyNumberFormat="1" applyFont="1" applyFill="1" applyBorder="1"/>
    <xf fontId="4" fillId="3" borderId="11" numFmtId="3" xfId="0" applyNumberFormat="1" applyFont="1" applyFill="1" applyBorder="1"/>
    <xf fontId="4" fillId="0" borderId="9" numFmtId="3" xfId="0" applyNumberFormat="1" applyFont="1" applyBorder="1"/>
    <xf fontId="4" fillId="0" borderId="10" numFmtId="3" xfId="0" applyNumberFormat="1" applyFont="1" applyBorder="1"/>
    <xf fontId="4" fillId="0" borderId="11" numFmtId="3" xfId="0" applyNumberFormat="1" applyFont="1" applyBorder="1"/>
    <xf fontId="3" fillId="0" borderId="12" numFmtId="161" xfId="0" applyNumberFormat="1" applyFont="1" applyBorder="1" applyAlignment="1">
      <alignment horizontal="center" vertical="center"/>
    </xf>
    <xf fontId="4" fillId="0" borderId="13" numFmtId="3" xfId="0" applyNumberFormat="1" applyFont="1" applyBorder="1"/>
    <xf fontId="4" fillId="0" borderId="14" numFmtId="3" xfId="0" applyNumberFormat="1" applyFont="1" applyBorder="1"/>
    <xf fontId="4" fillId="0" borderId="15" numFmtId="3" xfId="0" applyNumberFormat="1" applyFont="1" applyBorder="1"/>
    <xf fontId="5" fillId="0" borderId="0" numFmt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8" tint="0.79998168889431442"/>
    <outlinePr applyStyles="0" showOutlineSymbols="1" summaryBelow="1" summaryRight="1"/>
    <pageSetUpPr autoPageBreaks="1" fitToPage="0"/>
  </sheetPr>
  <sheetViews>
    <sheetView showGridLines="0" showRowColHeaders="0" workbookViewId="0" zoomScale="85">
      <selection activeCell="E4" activeCellId="0" sqref="E4"/>
    </sheetView>
  </sheetViews>
  <sheetFormatPr defaultRowHeight="14.4"/>
  <cols>
    <col customWidth="1" min="1" max="1" width="16.6640625"/>
    <col customWidth="1" min="2" max="1023" width="8.5546875"/>
  </cols>
  <sheetData>
    <row r="1" s="1" customFormat="1" ht="25.5" customHeight="1">
      <c r="A1" s="2">
        <f ca="1">DATE(YEAR(TODAY()),MONTH(TODAY())-3,1)</f>
        <v>44501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</row>
    <row r="2">
      <c r="A2" s="5">
        <f ca="1">IF(MONTH($A$1)=MONTH(DATE(YEAR(TODAY()),MONTH(TODAY())-3,1)),DATE(YEAR(TODAY()),MONTH(TODAY())-3,1),"")</f>
        <v>44501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>
      <c r="A3" s="9">
        <f ca="1">IF(MONTH($A$1)=MONTH(DATE(YEAR(TODAY()),MONTH(TODAY())-3,2)),DATE(YEAR(TODAY()),MONTH(TODAY())-3,2),"")</f>
        <v>44502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>
      <c r="A4" s="9">
        <f ca="1">IF(MONTH($A$1)=MONTH(DATE(YEAR(TODAY()),MONTH(TODAY())-3,3)),DATE(YEAR(TODAY()),MONTH(TODAY())-3,3),"")</f>
        <v>44503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>
      <c r="A5" s="9">
        <f ca="1">IF(MONTH($A$1)=MONTH(DATE(YEAR(TODAY()),MONTH(TODAY())-3,4)),DATE(YEAR(TODAY()),MONTH(TODAY())-3,4),"")</f>
        <v>44504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>
      <c r="A6" s="9">
        <f ca="1">IF(MONTH($A$1)=MONTH(DATE(YEAR(TODAY()),MONTH(TODAY())-3,5)),DATE(YEAR(TODAY()),MONTH(TODAY())-3,5),"")</f>
        <v>44505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>
      <c r="A7" s="9">
        <f ca="1">IF(MONTH($A$1)=MONTH(DATE(YEAR(TODAY()),MONTH(TODAY())-3,6)),DATE(YEAR(TODAY()),MONTH(TODAY())-3,6),"")</f>
        <v>44506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>
      <c r="A8" s="9">
        <f ca="1">IF(MONTH($A$1)=MONTH(DATE(YEAR(TODAY()),MONTH(TODAY())-3,7)),DATE(YEAR(TODAY()),MONTH(TODAY())-3,7),"")</f>
        <v>44507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>
      <c r="A9" s="9">
        <f ca="1">IF(MONTH($A$1)=MONTH(DATE(YEAR(TODAY()),MONTH(TODAY())-3,8)),DATE(YEAR(TODAY()),MONTH(TODAY())-3,8),"")</f>
        <v>44508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>
      <c r="A10" s="9">
        <f ca="1">IF(MONTH($A$1)=MONTH(DATE(YEAR(TODAY()),MONTH(TODAY())-3,9)),DATE(YEAR(TODAY()),MONTH(TODAY())-3,9),"")</f>
        <v>44509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>
      <c r="A11" s="9">
        <f ca="1">IF(MONTH($A$1)=MONTH(DATE(YEAR(TODAY()),MONTH(TODAY())-3,10)),DATE(YEAR(TODAY()),MONTH(TODAY())-3,10),"")</f>
        <v>44510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>
      <c r="A12" s="9">
        <f ca="1">IF(MONTH($A$1)=MONTH(DATE(YEAR(TODAY()),MONTH(TODAY())-3,11)),DATE(YEAR(TODAY()),MONTH(TODAY())-3,11),"")</f>
        <v>44511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</row>
    <row r="13">
      <c r="A13" s="9">
        <f ca="1">IF(MONTH($A$1)=MONTH(DATE(YEAR(TODAY()),MONTH(TODAY())-3,12)),DATE(YEAR(TODAY()),MONTH(TODAY())-3,12),"")</f>
        <v>44512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>
      <c r="A14" s="9">
        <f ca="1">IF(MONTH($A$1)=MONTH(DATE(YEAR(TODAY()),MONTH(TODAY())-3,13)),DATE(YEAR(TODAY()),MONTH(TODAY())-3,13),"")</f>
        <v>44513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>
      <c r="A15" s="9">
        <f ca="1">IF(MONTH($A$1)=MONTH(DATE(YEAR(TODAY()),MONTH(TODAY())-3,14)),DATE(YEAR(TODAY()),MONTH(TODAY())-3,14),"")</f>
        <v>44514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>
      <c r="A16" s="9">
        <f ca="1">IF(MONTH($A$1)=MONTH(DATE(YEAR(TODAY()),MONTH(TODAY())-3,15)),DATE(YEAR(TODAY()),MONTH(TODAY())-3,15),"")</f>
        <v>44515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>
      <c r="A17" s="9">
        <f ca="1">IF(MONTH($A$1)=MONTH(DATE(YEAR(TODAY()),MONTH(TODAY())-3,16)),DATE(YEAR(TODAY()),MONTH(TODAY())-3,16),"")</f>
        <v>44516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>
      <c r="A18" s="9">
        <f ca="1">IF(MONTH($A$1)=MONTH(DATE(YEAR(TODAY()),MONTH(TODAY())-3,17)),DATE(YEAR(TODAY()),MONTH(TODAY())-3,17),"")</f>
        <v>44517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>
      <c r="A19" s="9">
        <f ca="1">IF(MONTH($A$1)=MONTH(DATE(YEAR(TODAY()),MONTH(TODAY())-3,18)),DATE(YEAR(TODAY()),MONTH(TODAY())-3,18),"")</f>
        <v>44518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>
      <c r="A20" s="9">
        <f ca="1">IF(MONTH($A$1)=MONTH(DATE(YEAR(TODAY()),MONTH(TODAY())-3,19)),DATE(YEAR(TODAY()),MONTH(TODAY())-3,19),"")</f>
        <v>44519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</row>
    <row r="21">
      <c r="A21" s="9">
        <f ca="1">IF(MONTH($A$1)=MONTH(DATE(YEAR(TODAY()),MONTH(TODAY())-3,20)),DATE(YEAR(TODAY()),MONTH(TODAY())-3,20),"")</f>
        <v>44520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>
      <c r="A22" s="9">
        <f ca="1">IF(MONTH($A$1)=MONTH(DATE(YEAR(TODAY()),MONTH(TODAY())-3,21)),DATE(YEAR(TODAY()),MONTH(TODAY())-3,21),"")</f>
        <v>44521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>
      <c r="A23" s="9">
        <f ca="1">IF(MONTH($A$1)=MONTH(DATE(YEAR(TODAY()),MONTH(TODAY())-3,22)),DATE(YEAR(TODAY()),MONTH(TODAY())-3,22),"")</f>
        <v>44522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>
      <c r="A24" s="9">
        <f ca="1">IF(MONTH($A$1)=MONTH(DATE(YEAR(TODAY()),MONTH(TODAY())-3,23)),DATE(YEAR(TODAY()),MONTH(TODAY())-3,23),"")</f>
        <v>44523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>
      <c r="A25" s="9">
        <f ca="1">IF(MONTH($A$1)=MONTH(DATE(YEAR(TODAY()),MONTH(TODAY())-3,24)),DATE(YEAR(TODAY()),MONTH(TODAY())-3,24),"")</f>
        <v>44524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>
      <c r="A26" s="9">
        <f ca="1">IF(MONTH($A$1)=MONTH(DATE(YEAR(TODAY()),MONTH(TODAY())-3,25)),DATE(YEAR(TODAY()),MONTH(TODAY())-3,25),"")</f>
        <v>44525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>
      <c r="A27" s="9">
        <f ca="1">IF(MONTH($A$1)=MONTH(DATE(YEAR(TODAY()),MONTH(TODAY())-3,26)),DATE(YEAR(TODAY()),MONTH(TODAY())-3,26),"")</f>
        <v>44526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>
      <c r="A28" s="9">
        <f ca="1">IF(MONTH($A$1)=MONTH(DATE(YEAR(TODAY()),MONTH(TODAY())-3,27)),DATE(YEAR(TODAY()),MONTH(TODAY())-3,27),"")</f>
        <v>44527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>
      <c r="A29" s="9">
        <f ca="1">IF(MONTH($A$1)=MONTH(DATE(YEAR(TODAY()),MONTH(TODAY())-3,28)),DATE(YEAR(TODAY()),MONTH(TODAY())-3,28),"")</f>
        <v>44528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>
      <c r="A30" s="9">
        <f ca="1">IF(MONTH($A$1)=MONTH(DATE(YEAR(TODAY()),MONTH(TODAY())-3,29)),DATE(YEAR(TODAY()),MONTH(TODAY())-3,29),"")</f>
        <v>44529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>
      <c r="A31" s="9">
        <f ca="1">IF(MONTH($A$1)=MONTH(DATE(YEAR(TODAY()),MONTH(TODAY())-3,30)),DATE(YEAR(TODAY()),MONTH(TODAY())-3,30),"")</f>
        <v>44530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>
      <c r="A32" s="16" t="str">
        <f ca="1">IF(MONTH($A$1)=MONTH(DATE(YEAR(TODAY()),MONTH(TODAY())-3,31)),DATE(YEAR(TODAY()),MONTH(TODAY())-3,31),"")</f>
        <v/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>
      <c r="A33" s="20" t="s">
        <v>24</v>
      </c>
    </row>
  </sheetData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E2F0D9"/>
    <outlinePr applyStyles="0" showOutlineSymbols="1" summaryBelow="1" summaryRight="1"/>
    <pageSetUpPr autoPageBreaks="1" fitToPage="0"/>
  </sheetPr>
  <sheetViews>
    <sheetView showGridLines="0" showRowColHeaders="0" workbookViewId="0" zoomScale="85">
      <selection activeCell="E9" activeCellId="0" sqref="E9"/>
    </sheetView>
  </sheetViews>
  <sheetFormatPr defaultRowHeight="14.4"/>
  <cols>
    <col customWidth="1" min="1" max="1" width="16.6640625"/>
    <col customWidth="1" min="2" max="1023" width="8.5546875"/>
  </cols>
  <sheetData>
    <row r="1" s="1" customFormat="1" ht="25.5" customHeight="1">
      <c r="A1" s="2">
        <f ca="1">DATE(YEAR(TODAY()),MONTH(TODAY())-2,1)</f>
        <v>44531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</row>
    <row r="2">
      <c r="A2" s="5">
        <f ca="1">IF(MONTH($A$1)=MONTH(DATE(YEAR(TODAY()),MONTH(TODAY())-2,1)),DATE(YEAR(TODAY()),MONTH(TODAY())-2,1),"")</f>
        <v>44531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>
      <c r="A3" s="9">
        <f ca="1">IF(MONTH($A$1)=MONTH(DATE(YEAR(TODAY()),MONTH(TODAY())-2,2)),DATE(YEAR(TODAY()),MONTH(TODAY())-2,2),"")</f>
        <v>44532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>
      <c r="A4" s="9">
        <f ca="1">IF(MONTH($A$1)=MONTH(DATE(YEAR(TODAY()),MONTH(TODAY())-2,3)),DATE(YEAR(TODAY()),MONTH(TODAY())-2,3),"")</f>
        <v>44533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>
      <c r="A5" s="9">
        <f ca="1">IF(MONTH($A$1)=MONTH(DATE(YEAR(TODAY()),MONTH(TODAY())-2,4)),DATE(YEAR(TODAY()),MONTH(TODAY())-2,4),"")</f>
        <v>44534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>
      <c r="A6" s="9">
        <f ca="1">IF(MONTH($A$1)=MONTH(DATE(YEAR(TODAY()),MONTH(TODAY())-2,5)),DATE(YEAR(TODAY()),MONTH(TODAY())-2,5),"")</f>
        <v>44535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>
      <c r="A7" s="9">
        <f ca="1">IF(MONTH($A$1)=MONTH(DATE(YEAR(TODAY()),MONTH(TODAY())-2,6)),DATE(YEAR(TODAY()),MONTH(TODAY())-2,6),"")</f>
        <v>44536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>
      <c r="A8" s="9">
        <f ca="1">IF(MONTH($A$1)=MONTH(DATE(YEAR(TODAY()),MONTH(TODAY())-2,7)),DATE(YEAR(TODAY()),MONTH(TODAY())-2,7),"")</f>
        <v>44537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>
      <c r="A9" s="9">
        <f ca="1">IF(MONTH($A$1)=MONTH(DATE(YEAR(TODAY()),MONTH(TODAY())-2,8)),DATE(YEAR(TODAY()),MONTH(TODAY())-2,8),"")</f>
        <v>44538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>
      <c r="A10" s="9">
        <f ca="1">IF(MONTH($A$1)=MONTH(DATE(YEAR(TODAY()),MONTH(TODAY())-2,9)),DATE(YEAR(TODAY()),MONTH(TODAY())-2,9),"")</f>
        <v>44539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>
      <c r="A11" s="9">
        <f ca="1">IF(MONTH($A$1)=MONTH(DATE(YEAR(TODAY()),MONTH(TODAY())-2,10)),DATE(YEAR(TODAY()),MONTH(TODAY())-2,10),"")</f>
        <v>44540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>
      <c r="A12" s="9">
        <f ca="1">IF(MONTH($A$1)=MONTH(DATE(YEAR(TODAY()),MONTH(TODAY())-2,11)),DATE(YEAR(TODAY()),MONTH(TODAY())-2,11),"")</f>
        <v>44541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</row>
    <row r="13">
      <c r="A13" s="9">
        <f ca="1">IF(MONTH($A$1)=MONTH(DATE(YEAR(TODAY()),MONTH(TODAY())-2,12)),DATE(YEAR(TODAY()),MONTH(TODAY())-2,12),"")</f>
        <v>44542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>
      <c r="A14" s="9">
        <f ca="1">IF(MONTH($A$1)=MONTH(DATE(YEAR(TODAY()),MONTH(TODAY())-2,13)),DATE(YEAR(TODAY()),MONTH(TODAY())-2,13),"")</f>
        <v>44543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>
      <c r="A15" s="9">
        <f ca="1">IF(MONTH($A$1)=MONTH(DATE(YEAR(TODAY()),MONTH(TODAY())-2,14)),DATE(YEAR(TODAY()),MONTH(TODAY())-2,14),"")</f>
        <v>44544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>
      <c r="A16" s="9">
        <f ca="1">IF(MONTH($A$1)=MONTH(DATE(YEAR(TODAY()),MONTH(TODAY())-2,15)),DATE(YEAR(TODAY()),MONTH(TODAY())-2,15),"")</f>
        <v>44545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>
      <c r="A17" s="9">
        <f ca="1">IF(MONTH($A$1)=MONTH(DATE(YEAR(TODAY()),MONTH(TODAY())-2,16)),DATE(YEAR(TODAY()),MONTH(TODAY())-2,16),"")</f>
        <v>44546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>
      <c r="A18" s="9">
        <f ca="1">IF(MONTH($A$1)=MONTH(DATE(YEAR(TODAY()),MONTH(TODAY())-2,17)),DATE(YEAR(TODAY()),MONTH(TODAY())-2,17),"")</f>
        <v>44547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>
      <c r="A19" s="9">
        <f ca="1">IF(MONTH($A$1)=MONTH(DATE(YEAR(TODAY()),MONTH(TODAY())-2,18)),DATE(YEAR(TODAY()),MONTH(TODAY())-2,18),"")</f>
        <v>44548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>
      <c r="A20" s="9">
        <f ca="1">IF(MONTH($A$1)=MONTH(DATE(YEAR(TODAY()),MONTH(TODAY())-2,19)),DATE(YEAR(TODAY()),MONTH(TODAY())-2,19),"")</f>
        <v>44549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</row>
    <row r="21">
      <c r="A21" s="9">
        <f ca="1">IF(MONTH($A$1)=MONTH(DATE(YEAR(TODAY()),MONTH(TODAY())-2,20)),DATE(YEAR(TODAY()),MONTH(TODAY())-2,20),"")</f>
        <v>44550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>
      <c r="A22" s="9">
        <f ca="1">IF(MONTH($A$1)=MONTH(DATE(YEAR(TODAY()),MONTH(TODAY())-2,21)),DATE(YEAR(TODAY()),MONTH(TODAY())-2,21),"")</f>
        <v>44551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>
      <c r="A23" s="9">
        <f ca="1">IF(MONTH($A$1)=MONTH(DATE(YEAR(TODAY()),MONTH(TODAY())-2,22)),DATE(YEAR(TODAY()),MONTH(TODAY())-2,22),"")</f>
        <v>44552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>
      <c r="A24" s="9">
        <f ca="1">IF(MONTH($A$1)=MONTH(DATE(YEAR(TODAY()),MONTH(TODAY())-2,23)),DATE(YEAR(TODAY()),MONTH(TODAY())-2,23),"")</f>
        <v>44553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>
      <c r="A25" s="9">
        <f ca="1">IF(MONTH($A$1)=MONTH(DATE(YEAR(TODAY()),MONTH(TODAY())-2,24)),DATE(YEAR(TODAY()),MONTH(TODAY())-2,24),"")</f>
        <v>44554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>
      <c r="A26" s="9">
        <f ca="1">IF(MONTH($A$1)=MONTH(DATE(YEAR(TODAY()),MONTH(TODAY())-2,25)),DATE(YEAR(TODAY()),MONTH(TODAY())-2,25),"")</f>
        <v>44555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>
      <c r="A27" s="9">
        <f ca="1">IF(MONTH($A$1)=MONTH(DATE(YEAR(TODAY()),MONTH(TODAY())-2,26)),DATE(YEAR(TODAY()),MONTH(TODAY())-2,26),"")</f>
        <v>44556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>
      <c r="A28" s="9">
        <f ca="1">IF(MONTH($A$1)=MONTH(DATE(YEAR(TODAY()),MONTH(TODAY())-2,27)),DATE(YEAR(TODAY()),MONTH(TODAY())-2,27),"")</f>
        <v>44557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>
      <c r="A29" s="9">
        <f ca="1">IF(MONTH($A$1)=MONTH(DATE(YEAR(TODAY()),MONTH(TODAY())-2,28)),DATE(YEAR(TODAY()),MONTH(TODAY())-2,28),"")</f>
        <v>44558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>
      <c r="A30" s="9">
        <f ca="1">IF(MONTH($A$1)=MONTH(DATE(YEAR(TODAY()),MONTH(TODAY())-2,29)),DATE(YEAR(TODAY()),MONTH(TODAY())-2,29),"")</f>
        <v>44559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>
      <c r="A31" s="9">
        <f ca="1">IF(MONTH($A$1)=MONTH(DATE(YEAR(TODAY()),MONTH(TODAY())-2,30)),DATE(YEAR(TODAY()),MONTH(TODAY())-2,30),"")</f>
        <v>44560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>
      <c r="A32" s="16">
        <f ca="1">IF(MONTH($A$1)=MONTH(DATE(YEAR(TODAY()),MONTH(TODAY())-2,31)),DATE(YEAR(TODAY()),MONTH(TODAY())-2,31),"")</f>
        <v>44561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>
      <c r="A33" s="20" t="s">
        <v>24</v>
      </c>
    </row>
  </sheetData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5" tint="0.79998168889431442"/>
    <outlinePr applyStyles="0" showOutlineSymbols="1" summaryBelow="1" summaryRight="1"/>
    <pageSetUpPr autoPageBreaks="1" fitToPage="0"/>
  </sheetPr>
  <sheetViews>
    <sheetView showGridLines="0" showRowColHeaders="0" workbookViewId="0" zoomScale="85">
      <selection activeCell="E13" activeCellId="0" sqref="E13"/>
    </sheetView>
  </sheetViews>
  <sheetFormatPr defaultRowHeight="14.25"/>
  <cols>
    <col customWidth="1" min="1" max="1" width="16.6640625"/>
    <col customWidth="1" min="2" max="1023" width="8.5546875"/>
  </cols>
  <sheetData>
    <row r="1" s="1" customFormat="1" ht="25.5" customHeight="1">
      <c r="A1" s="2">
        <f ca="1">DATE(YEAR(TODAY()),MONTH(TODAY())-1,1)</f>
        <v>44562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4" t="s">
        <v>23</v>
      </c>
    </row>
    <row r="2">
      <c r="A2" s="5">
        <f ca="1">IF(MONTH($A$1)=MONTH(DATE(YEAR(TODAY()),MONTH(TODAY())-1,1)),DATE(YEAR(TODAY()),MONTH(TODAY())-1,1),"")</f>
        <v>44562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</row>
    <row r="3">
      <c r="A3" s="9">
        <f ca="1">IF(MONTH($A$1)=MONTH(DATE(YEAR(TODAY()),MONTH(TODAY())-1,2)),DATE(YEAR(TODAY()),MONTH(TODAY())-1,2),"")</f>
        <v>44563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>
      <c r="A4" s="9">
        <f ca="1">IF(MONTH($A$1)=MONTH(DATE(YEAR(TODAY()),MONTH(TODAY())-1,3)),DATE(YEAR(TODAY()),MONTH(TODAY())-1,3),"")</f>
        <v>44564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>
      <c r="A5" s="9">
        <f ca="1">IF(MONTH($A$1)=MONTH(DATE(YEAR(TODAY()),MONTH(TODAY())-1,4)),DATE(YEAR(TODAY()),MONTH(TODAY())-1,4),"")</f>
        <v>44565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>
      <c r="A6" s="9">
        <f ca="1">IF(MONTH($A$1)=MONTH(DATE(YEAR(TODAY()),MONTH(TODAY())-1,5)),DATE(YEAR(TODAY()),MONTH(TODAY())-1,5),"")</f>
        <v>44566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</row>
    <row r="7">
      <c r="A7" s="9">
        <f ca="1">IF(MONTH($A$1)=MONTH(DATE(YEAR(TODAY()),MONTH(TODAY())-1,6)),DATE(YEAR(TODAY()),MONTH(TODAY())-1,6),"")</f>
        <v>44567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>
      <c r="A8" s="9">
        <f ca="1">IF(MONTH($A$1)=MONTH(DATE(YEAR(TODAY()),MONTH(TODAY())-1,7)),DATE(YEAR(TODAY()),MONTH(TODAY())-1,7),"")</f>
        <v>44568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</row>
    <row r="9">
      <c r="A9" s="9">
        <f ca="1">IF(MONTH($A$1)=MONTH(DATE(YEAR(TODAY()),MONTH(TODAY())-1,8)),DATE(YEAR(TODAY()),MONTH(TODAY())-1,8),"")</f>
        <v>44569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>
      <c r="A10" s="9">
        <f ca="1">IF(MONTH($A$1)=MONTH(DATE(YEAR(TODAY()),MONTH(TODAY())-1,9)),DATE(YEAR(TODAY()),MONTH(TODAY())-1,9),"")</f>
        <v>44570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/>
    </row>
    <row r="11">
      <c r="A11" s="9">
        <f ca="1">IF(MONTH($A$1)=MONTH(DATE(YEAR(TODAY()),MONTH(TODAY())-1,10)),DATE(YEAR(TODAY()),MONTH(TODAY())-1,10),"")</f>
        <v>44571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2"/>
    </row>
    <row r="12">
      <c r="A12" s="9">
        <f ca="1">IF(MONTH($A$1)=MONTH(DATE(YEAR(TODAY()),MONTH(TODAY())-1,11)),DATE(YEAR(TODAY()),MONTH(TODAY())-1,11),"")</f>
        <v>44572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</row>
    <row r="13">
      <c r="A13" s="9">
        <f ca="1">IF(MONTH($A$1)=MONTH(DATE(YEAR(TODAY()),MONTH(TODAY())-1,12)),DATE(YEAR(TODAY()),MONTH(TODAY())-1,12),"")</f>
        <v>44573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</row>
    <row r="14">
      <c r="A14" s="9">
        <f ca="1">IF(MONTH($A$1)=MONTH(DATE(YEAR(TODAY()),MONTH(TODAY())-1,13)),DATE(YEAR(TODAY()),MONTH(TODAY())-1,13),"")</f>
        <v>44574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</row>
    <row r="15">
      <c r="A15" s="9">
        <f ca="1">IF(MONTH($A$1)=MONTH(DATE(YEAR(TODAY()),MONTH(TODAY())-1,14)),DATE(YEAR(TODAY()),MONTH(TODAY())-1,14),"")</f>
        <v>44575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</row>
    <row r="16">
      <c r="A16" s="9">
        <f ca="1">IF(MONTH($A$1)=MONTH(DATE(YEAR(TODAY()),MONTH(TODAY())-1,15)),DATE(YEAR(TODAY()),MONTH(TODAY())-1,15),"")</f>
        <v>44576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</row>
    <row r="17">
      <c r="A17" s="9">
        <f ca="1">IF(MONTH($A$1)=MONTH(DATE(YEAR(TODAY()),MONTH(TODAY())-1,16)),DATE(YEAR(TODAY()),MONTH(TODAY())-1,16),"")</f>
        <v>44577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2"/>
    </row>
    <row r="18">
      <c r="A18" s="9">
        <f ca="1">IF(MONTH($A$1)=MONTH(DATE(YEAR(TODAY()),MONTH(TODAY())-1,17)),DATE(YEAR(TODAY()),MONTH(TODAY())-1,17),"")</f>
        <v>44578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</row>
    <row r="19">
      <c r="A19" s="9">
        <f ca="1">IF(MONTH($A$1)=MONTH(DATE(YEAR(TODAY()),MONTH(TODAY())-1,18)),DATE(YEAR(TODAY()),MONTH(TODAY())-1,18),"")</f>
        <v>44579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2"/>
    </row>
    <row r="20">
      <c r="A20" s="9">
        <f ca="1">IF(MONTH($A$1)=MONTH(DATE(YEAR(TODAY()),MONTH(TODAY())-1,19)),DATE(YEAR(TODAY()),MONTH(TODAY())-1,19),"")</f>
        <v>44580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</row>
    <row r="21">
      <c r="A21" s="9">
        <f ca="1">IF(MONTH($A$1)=MONTH(DATE(YEAR(TODAY()),MONTH(TODAY())-1,20)),DATE(YEAR(TODAY()),MONTH(TODAY())-1,20),"")</f>
        <v>44581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2"/>
    </row>
    <row r="22">
      <c r="A22" s="9">
        <f ca="1">IF(MONTH($A$1)=MONTH(DATE(YEAR(TODAY()),MONTH(TODAY())-1,21)),DATE(YEAR(TODAY()),MONTH(TODAY())-1,21),"")</f>
        <v>44582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>
      <c r="A23" s="9">
        <f ca="1">IF(MONTH($A$1)=MONTH(DATE(YEAR(TODAY()),MONTH(TODAY())-1,22)),DATE(YEAR(TODAY()),MONTH(TODAY())-1,22),"")</f>
        <v>44583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</row>
    <row r="24">
      <c r="A24" s="9">
        <f ca="1">IF(MONTH($A$1)=MONTH(DATE(YEAR(TODAY()),MONTH(TODAY())-1,23)),DATE(YEAR(TODAY()),MONTH(TODAY())-1,23),"")</f>
        <v>44584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</row>
    <row r="25">
      <c r="A25" s="9">
        <f ca="1">IF(MONTH($A$1)=MONTH(DATE(YEAR(TODAY()),MONTH(TODAY())-1,24)),DATE(YEAR(TODAY()),MONTH(TODAY())-1,24),"")</f>
        <v>44585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>
      <c r="A26" s="9">
        <f ca="1">IF(MONTH($A$1)=MONTH(DATE(YEAR(TODAY()),MONTH(TODAY())-1,25)),DATE(YEAR(TODAY()),MONTH(TODAY())-1,25),"")</f>
        <v>44586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5"/>
    </row>
    <row r="27">
      <c r="A27" s="9">
        <f ca="1">IF(MONTH($A$1)=MONTH(DATE(YEAR(TODAY()),MONTH(TODAY())-1,26)),DATE(YEAR(TODAY()),MONTH(TODAY())-1,26),"")</f>
        <v>44587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>
      <c r="A28" s="9">
        <f ca="1">IF(MONTH($A$1)=MONTH(DATE(YEAR(TODAY()),MONTH(TODAY())-1,27)),DATE(YEAR(TODAY()),MONTH(TODAY())-1,27),"")</f>
        <v>44588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5"/>
    </row>
    <row r="29">
      <c r="A29" s="9">
        <f ca="1">IF(MONTH($A$1)=MONTH(DATE(YEAR(TODAY()),MONTH(TODAY())-1,28)),DATE(YEAR(TODAY()),MONTH(TODAY())-1,28),"")</f>
        <v>44589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>
      <c r="A30" s="9">
        <f ca="1">IF(MONTH($A$1)=MONTH(DATE(YEAR(TODAY()),MONTH(TODAY())-1,29)),DATE(YEAR(TODAY()),MONTH(TODAY())-1,29),"")</f>
        <v>44590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5"/>
    </row>
    <row r="31">
      <c r="A31" s="9">
        <f ca="1">IF(MONTH($A$1)=MONTH(DATE(YEAR(TODAY()),MONTH(TODAY())-1,30)),DATE(YEAR(TODAY()),MONTH(TODAY())-1,30),"")</f>
        <v>44591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>
      <c r="A32" s="16">
        <f ca="1">IF(MONTH($A$1)=MONTH(DATE(YEAR(TODAY()),MONTH(TODAY())-1,31)),DATE(YEAR(TODAY()),MONTH(TODAY())-1,31),"")</f>
        <v>44592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>
      <c r="A33" s="20" t="s">
        <v>25</v>
      </c>
    </row>
  </sheetData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Галавін</dc:creator>
  <dc:description/>
  <dc:language>ru-RU</dc:language>
  <cp:lastModifiedBy>Овсяний Ігор Семенович</cp:lastModifiedBy>
  <cp:revision>3</cp:revision>
  <dcterms:created xsi:type="dcterms:W3CDTF">2020-08-27T11:44:00Z</dcterms:created>
  <dcterms:modified xsi:type="dcterms:W3CDTF">2022-02-14T14:58:07Z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